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15\1 výzva\"/>
    </mc:Choice>
  </mc:AlternateContent>
  <xr:revisionPtr revIDLastSave="0" documentId="13_ncr:1_{A74E593F-1A4F-447F-B38A-D34E41FBD597}" xr6:coauthVersionLast="47" xr6:coauthVersionMax="47" xr10:uidLastSave="{00000000-0000-0000-0000-000000000000}"/>
  <bookViews>
    <workbookView xWindow="2835" yWindow="1785" windowWidth="25005" windowHeight="15405" xr2:uid="{00000000-000D-0000-FFFF-FFFF00000000}"/>
  </bookViews>
  <sheets>
    <sheet name="Tonery" sheetId="1" r:id="rId1"/>
  </sheets>
  <definedNames>
    <definedName name="_xlnm.Print_Area" localSheetId="0">Tonery!$B$1:$U$12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S9" i="1"/>
  <c r="O9" i="1"/>
  <c r="H9" i="1"/>
  <c r="H7" i="1" l="1"/>
  <c r="H8" i="1"/>
  <c r="S8" i="1" l="1"/>
  <c r="R8" i="1"/>
  <c r="O8" i="1"/>
  <c r="O7" i="1" l="1"/>
  <c r="P12" i="1" s="1"/>
  <c r="S7" i="1" l="1"/>
  <c r="R7" i="1"/>
  <c r="Q12" i="1" s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<sst xmlns="http://schemas.openxmlformats.org/spreadsheetml/2006/main" count="44" uniqueCount="41">
  <si>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</si>
  <si>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</si>
  <si>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</si>
  <si>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</si>
  <si>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</si>
  <si>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</si>
  <si>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</si>
  <si>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</si>
  <si>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</si>
  <si>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</si>
  <si>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</si>
  <si>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</si>
  <si>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</si>
  <si>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</si>
  <si>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</si>
  <si>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</si>
  <si>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</si>
  <si>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</si>
  <si>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</si>
  <si>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</si>
  <si>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</si>
  <si>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</si>
  <si>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</si>
  <si>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</si>
  <si>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</si>
  <si>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</si>
  <si>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</si>
  <si>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</si>
  <si>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21 dní</t>
  </si>
  <si>
    <t>Příloha č. 2 Kupní smlouvy - technická specifikace
Tonery (II.) 015 - 2025 (originální)</t>
  </si>
  <si>
    <t>ks</t>
  </si>
  <si>
    <t>Společná faktura</t>
  </si>
  <si>
    <t>NE</t>
  </si>
  <si>
    <t>Univrzitní 20, 
301 00 Plzeň,
Provoz a služby - Provoz a opravy energetických zařízení,
místnost UI 112</t>
  </si>
  <si>
    <t>PS-EZ - Milan Panuška,
Tel.: 723 801 815</t>
  </si>
  <si>
    <r>
      <t xml:space="preserve">Toner do tiskárny HP color laser Jet ProMFP M182n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</si>
  <si>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color laser Jet ProMFP M182n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</si>
  <si>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>Toner do tiskárny HP Laser Jet Pro MFP M426dw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</si>
  <si>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 toner. Výtěžnost 1 050 stran.</t>
  </si>
  <si>
    <t>Originál toner. Výtěžnost 850 stran.</t>
  </si>
  <si>
    <t>Originál toner. Výtěžnost 3 100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</si>
</sst>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09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5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9"/>
  <sheetViews>
    <sheetView tabSelected="1" topLeftCell="B1" zoomScaleNormal="100" workbookViewId="0">
      <selection activeCell="F7" sqref="F7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58" style="5" customWidth="1"/>
    <col min="4" max="4" width="11.7109375" style="100" customWidth="1"/>
    <col min="5" max="5" width="11.28515625" style="4" customWidth="1"/>
    <col min="6" max="6" width="49.4257812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1.85546875" style="6" hidden="1" customWidth="1"/>
    <col min="12" max="12" width="27.140625" style="6" customWidth="1"/>
    <col min="13" max="13" width="34.7109375" style="6" customWidth="1"/>
    <col min="14" max="14" width="25.7109375" style="5" customWidth="1"/>
    <col min="15" max="15" width="18.2851562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29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27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48.75" customHeight="1" thickTop="1" x14ac:dyDescent="0.25">
      <c r="B7" s="36">
        <v>1</v>
      </c>
      <c r="C7" s="37" t="s">
        <v>35</v>
      </c>
      <c r="D7" s="38">
        <v>1</v>
      </c>
      <c r="E7" s="39" t="s">
        <v>30</v>
      </c>
      <c r="F7" s="37" t="s">
        <v>38</v>
      </c>
      <c r="G7" s="103"/>
      <c r="H7" s="40" t="str">
        <f t="shared" ref="H7:H9" si="0">IF(P7&gt;1999,"ANO","NE")</f>
        <v>NE</v>
      </c>
      <c r="I7" s="41" t="s">
        <v>31</v>
      </c>
      <c r="J7" s="42" t="s">
        <v>32</v>
      </c>
      <c r="K7" s="43"/>
      <c r="L7" s="41" t="s">
        <v>34</v>
      </c>
      <c r="M7" s="41" t="s">
        <v>33</v>
      </c>
      <c r="N7" s="44" t="s">
        <v>28</v>
      </c>
      <c r="O7" s="45">
        <f>D7*P7</f>
        <v>1200</v>
      </c>
      <c r="P7" s="46">
        <v>1200</v>
      </c>
      <c r="Q7" s="106"/>
      <c r="R7" s="47">
        <f>D7*Q7</f>
        <v>0</v>
      </c>
      <c r="S7" s="48" t="str">
        <f t="shared" ref="S7" si="1">IF(ISNUMBER(Q7), IF(Q7&gt;P7,"NEVYHOVUJE","VYHOVUJE")," ")</f>
        <v xml:space="preserve"> </v>
      </c>
      <c r="T7" s="49"/>
      <c r="U7" s="49" t="s">
        <v>10</v>
      </c>
    </row>
    <row r="8" spans="2:21" ht="48.75" customHeight="1" x14ac:dyDescent="0.25">
      <c r="B8" s="50">
        <v>2</v>
      </c>
      <c r="C8" s="51" t="s">
        <v>36</v>
      </c>
      <c r="D8" s="52">
        <v>1</v>
      </c>
      <c r="E8" s="53" t="s">
        <v>30</v>
      </c>
      <c r="F8" s="51" t="s">
        <v>39</v>
      </c>
      <c r="G8" s="104"/>
      <c r="H8" s="54" t="str">
        <f t="shared" si="0"/>
        <v>NE</v>
      </c>
      <c r="I8" s="55"/>
      <c r="J8" s="56"/>
      <c r="K8" s="57"/>
      <c r="L8" s="58"/>
      <c r="M8" s="58"/>
      <c r="N8" s="59"/>
      <c r="O8" s="60">
        <f t="shared" ref="O8:O9" si="2">D8*P8</f>
        <v>1200</v>
      </c>
      <c r="P8" s="61">
        <v>1200</v>
      </c>
      <c r="Q8" s="107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4"/>
    </row>
    <row r="9" spans="2:21" ht="48.75" customHeight="1" thickBot="1" x14ac:dyDescent="0.3">
      <c r="B9" s="65">
        <v>3</v>
      </c>
      <c r="C9" s="66" t="s">
        <v>37</v>
      </c>
      <c r="D9" s="67">
        <v>3</v>
      </c>
      <c r="E9" s="68" t="s">
        <v>30</v>
      </c>
      <c r="F9" s="66" t="s">
        <v>40</v>
      </c>
      <c r="G9" s="105"/>
      <c r="H9" s="69" t="str">
        <f t="shared" si="0"/>
        <v>ANO</v>
      </c>
      <c r="I9" s="70"/>
      <c r="J9" s="71"/>
      <c r="K9" s="72"/>
      <c r="L9" s="73"/>
      <c r="M9" s="73"/>
      <c r="N9" s="74"/>
      <c r="O9" s="75">
        <f t="shared" si="2"/>
        <v>8400</v>
      </c>
      <c r="P9" s="76">
        <v>2800</v>
      </c>
      <c r="Q9" s="108"/>
      <c r="R9" s="77">
        <f t="shared" ref="R9" si="5">D9*Q9</f>
        <v>0</v>
      </c>
      <c r="S9" s="78" t="str">
        <f t="shared" ref="S9" si="6">IF(ISNUMBER(Q9), IF(Q9&gt;P9,"NEVYHOVUJE","VYHOVUJE")," ")</f>
        <v xml:space="preserve"> </v>
      </c>
      <c r="T9" s="79"/>
      <c r="U9" s="79"/>
    </row>
    <row r="10" spans="2:21" ht="16.5" thickTop="1" thickBot="1" x14ac:dyDescent="0.3">
      <c r="C10" s="6"/>
      <c r="D10" s="6"/>
      <c r="E10" s="6"/>
      <c r="F10" s="6"/>
      <c r="G10" s="6"/>
      <c r="H10" s="6"/>
      <c r="I10" s="6"/>
      <c r="J10" s="6"/>
      <c r="N10" s="6"/>
      <c r="O10" s="6"/>
      <c r="R10" s="80"/>
    </row>
    <row r="11" spans="2:21" ht="60.75" customHeight="1" thickTop="1" thickBot="1" x14ac:dyDescent="0.3">
      <c r="B11" s="81" t="s">
        <v>14</v>
      </c>
      <c r="C11" s="82"/>
      <c r="D11" s="82"/>
      <c r="E11" s="82"/>
      <c r="F11" s="82"/>
      <c r="G11" s="82"/>
      <c r="H11" s="83"/>
      <c r="I11" s="84"/>
      <c r="J11" s="84"/>
      <c r="K11" s="84"/>
      <c r="L11" s="12"/>
      <c r="M11" s="12"/>
      <c r="N11" s="85"/>
      <c r="O11" s="85"/>
      <c r="P11" s="86" t="s">
        <v>11</v>
      </c>
      <c r="Q11" s="87" t="s">
        <v>12</v>
      </c>
      <c r="R11" s="88"/>
      <c r="S11" s="89"/>
      <c r="T11" s="28"/>
      <c r="U11" s="90"/>
    </row>
    <row r="12" spans="2:21" ht="33.75" customHeight="1" thickTop="1" thickBot="1" x14ac:dyDescent="0.3">
      <c r="B12" s="91" t="s">
        <v>15</v>
      </c>
      <c r="C12" s="92"/>
      <c r="D12" s="92"/>
      <c r="E12" s="92"/>
      <c r="F12" s="92"/>
      <c r="G12" s="92"/>
      <c r="H12" s="93"/>
      <c r="I12" s="94"/>
      <c r="L12" s="8"/>
      <c r="M12" s="8"/>
      <c r="N12" s="95"/>
      <c r="O12" s="95"/>
      <c r="P12" s="96">
        <f>SUM(O7:O9)</f>
        <v>10800</v>
      </c>
      <c r="Q12" s="97">
        <f>SUM(R7:R9)</f>
        <v>0</v>
      </c>
      <c r="R12" s="98"/>
      <c r="S12" s="99"/>
    </row>
    <row r="13" spans="2:21" ht="14.25" customHeight="1" thickTop="1" x14ac:dyDescent="0.25"/>
    <row r="14" spans="2:21" ht="14.25" customHeight="1" x14ac:dyDescent="0.25">
      <c r="B14" s="101"/>
    </row>
    <row r="15" spans="2:21" ht="14.25" customHeight="1" x14ac:dyDescent="0.25">
      <c r="B15" s="102"/>
      <c r="C15" s="101"/>
    </row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nGSHHoQzUmoyfSLAO6L+eNV9WxJ5EEJb4KpFsn6rqvqARvc26z/iU44j9ut2vMklQoiJIOdx8eSSt9ow+iGoGQ==" saltValue="94Dhi4Og2J88ETAe/jpURw==" spinCount="100000" sheet="1" objects="1" scenarios="1"/>
  <mergeCells count="13">
    <mergeCell ref="B1:C1"/>
    <mergeCell ref="B12:G12"/>
    <mergeCell ref="Q12:S12"/>
    <mergeCell ref="B11:G11"/>
    <mergeCell ref="Q11:S11"/>
    <mergeCell ref="T7:T9"/>
    <mergeCell ref="U7:U9"/>
    <mergeCell ref="I7:I9"/>
    <mergeCell ref="J7:J9"/>
    <mergeCell ref="K7:K9"/>
    <mergeCell ref="L7:L9"/>
    <mergeCell ref="M7:M9"/>
    <mergeCell ref="N7:N9"/>
  </mergeCells>
  <conditionalFormatting sqref="B7:B9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9">
    <cfRule type="containsBlanks" dxfId="9" priority="2">
      <formula>LEN(TRIM(D7))=0</formula>
    </cfRule>
  </conditionalFormatting>
  <conditionalFormatting sqref="G7:G9 Q7:Q9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9">
    <cfRule type="notContainsBlanks" dxfId="5" priority="29">
      <formula>LEN(TRIM(G7))&gt;0</formula>
    </cfRule>
  </conditionalFormatting>
  <conditionalFormatting sqref="H7:H9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9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9" xr:uid="{00000000-0002-0000-0000-000001000000}">
      <formula1>"ANO,NE"</formula1>
    </dataValidation>
    <dataValidation type="list" showInputMessage="1" showErrorMessage="1" sqref="E7:E9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2025-05-23T05:06:04Z</cp:lastPrinted>
  <dcterms:created xsi:type="dcterms:W3CDTF">2014-03-05T12:43:32Z</dcterms:created>
  <dcterms:modified xsi:type="dcterms:W3CDTF">2025-05-23T06:06:38Z</dcterms:modified>
</cp:coreProperties>
</file>